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N1885\Desktop\Chief Results Recorder 2025\2025 CSM Masters_MeyrinCup 17-18 May 2025\"/>
    </mc:Choice>
  </mc:AlternateContent>
  <xr:revisionPtr revIDLastSave="0" documentId="13_ncr:1_{ED359211-AB26-463C-B419-0C67543199B9}" xr6:coauthVersionLast="47" xr6:coauthVersionMax="47" xr10:uidLastSave="{00000000-0000-0000-0000-000000000000}"/>
  <bookViews>
    <workbookView xWindow="-108" yWindow="-108" windowWidth="23256" windowHeight="12456" activeTab="1" xr2:uid="{C9D81178-BA30-4E25-AB33-5E341F656014}"/>
  </bookViews>
  <sheets>
    <sheet name="Sheet1" sheetId="1" r:id="rId1"/>
    <sheet name="Sheet2" sheetId="2" r:id="rId2"/>
  </sheets>
  <externalReferences>
    <externalReference r:id="rId3"/>
  </externalReferences>
  <definedNames>
    <definedName name="Photo_Left">IF(Pictures="TRUE",OFFSET([1]Logos!$B$1,MATCH([1]Data!$AR$22,[1]Logos!$A$1:$A$31,0)-1,))</definedName>
    <definedName name="Pictures">[1]Data!$AR$20</definedName>
    <definedName name="_xlnm.Print_Area" localSheetId="0">Sheet1!$I$1:$Y$38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O16" i="2"/>
  <c r="C16" i="2"/>
  <c r="E16" i="2"/>
  <c r="F16" i="2"/>
  <c r="G16" i="2"/>
  <c r="H16" i="2"/>
  <c r="I16" i="2"/>
  <c r="J16" i="2"/>
  <c r="K16" i="2"/>
  <c r="L16" i="2"/>
  <c r="M16" i="2"/>
  <c r="B16" i="2"/>
  <c r="P5" i="2"/>
  <c r="P10" i="2"/>
  <c r="P4" i="2"/>
  <c r="P12" i="2"/>
  <c r="P6" i="2"/>
  <c r="P14" i="2"/>
  <c r="P9" i="2"/>
  <c r="P13" i="2"/>
  <c r="P11" i="2"/>
  <c r="P15" i="2"/>
  <c r="P8" i="2"/>
  <c r="D7" i="2"/>
  <c r="P7" i="2" s="1"/>
  <c r="R9" i="1"/>
  <c r="R8" i="1"/>
  <c r="O14" i="1"/>
  <c r="O13" i="1"/>
  <c r="O11" i="1"/>
  <c r="O12" i="1"/>
  <c r="O10" i="1"/>
  <c r="O9" i="1"/>
  <c r="O7" i="1"/>
  <c r="O8" i="1"/>
  <c r="O6" i="1"/>
  <c r="O5" i="1"/>
  <c r="M13" i="1"/>
  <c r="M12" i="1"/>
  <c r="M9" i="1"/>
  <c r="M8" i="1"/>
  <c r="M5" i="1"/>
  <c r="M6" i="1"/>
  <c r="S8" i="1"/>
  <c r="S7" i="1"/>
  <c r="S14" i="1"/>
  <c r="S11" i="1"/>
  <c r="P7" i="1"/>
  <c r="P8" i="1"/>
  <c r="S13" i="1"/>
  <c r="S5" i="1"/>
  <c r="R6" i="1"/>
  <c r="R5" i="1"/>
  <c r="Q12" i="1"/>
  <c r="Q7" i="1"/>
  <c r="Q9" i="1"/>
  <c r="Q11" i="1"/>
  <c r="Q10" i="1"/>
  <c r="Q6" i="1"/>
  <c r="Q5" i="1"/>
  <c r="P12" i="1"/>
  <c r="P9" i="1"/>
  <c r="P13" i="1"/>
  <c r="P11" i="1"/>
  <c r="P10" i="1"/>
  <c r="P6" i="1"/>
  <c r="P5" i="1"/>
  <c r="N12" i="1"/>
  <c r="N13" i="1"/>
  <c r="N11" i="1"/>
  <c r="N8" i="1"/>
  <c r="N9" i="1"/>
  <c r="N7" i="1"/>
  <c r="N6" i="1"/>
  <c r="N5" i="1"/>
  <c r="T38" i="1"/>
  <c r="V38" i="1"/>
  <c r="R38" i="1"/>
  <c r="P38" i="1"/>
  <c r="N38" i="1"/>
  <c r="L38" i="1"/>
  <c r="J38" i="1"/>
  <c r="P16" i="2" l="1"/>
  <c r="D16" i="2"/>
  <c r="R16" i="1"/>
  <c r="Q16" i="1"/>
  <c r="P16" i="1"/>
  <c r="N16" i="1"/>
  <c r="M16" i="1"/>
  <c r="S16" i="1"/>
  <c r="O16" i="1"/>
  <c r="T11" i="1"/>
  <c r="T5" i="1"/>
  <c r="X38" i="1"/>
  <c r="T8" i="1" l="1"/>
  <c r="T14" i="1"/>
  <c r="T12" i="1"/>
  <c r="T7" i="1"/>
  <c r="T6" i="1"/>
  <c r="T10" i="1"/>
  <c r="T13" i="1"/>
  <c r="T9" i="1"/>
  <c r="T16" i="1" l="1"/>
</calcChain>
</file>

<file path=xl/sharedStrings.xml><?xml version="1.0" encoding="utf-8"?>
<sst xmlns="http://schemas.openxmlformats.org/spreadsheetml/2006/main" count="144" uniqueCount="44">
  <si>
    <t>Ranking</t>
  </si>
  <si>
    <t>Solo Free</t>
  </si>
  <si>
    <t>Solo Tech</t>
  </si>
  <si>
    <t>Duet Tech</t>
  </si>
  <si>
    <t>Duet Free</t>
  </si>
  <si>
    <t>CLUB</t>
  </si>
  <si>
    <t>Acro</t>
  </si>
  <si>
    <t>MORG</t>
  </si>
  <si>
    <t>LA</t>
  </si>
  <si>
    <t>SVB</t>
  </si>
  <si>
    <t>LNZ</t>
  </si>
  <si>
    <t>GN1885</t>
  </si>
  <si>
    <t>SRSO</t>
  </si>
  <si>
    <t>LUG</t>
  </si>
  <si>
    <t>FLOS</t>
  </si>
  <si>
    <t>Duo Tech</t>
  </si>
  <si>
    <t>Duo Free</t>
  </si>
  <si>
    <t>TOTAL</t>
  </si>
  <si>
    <t>Team Tech</t>
  </si>
  <si>
    <t>Team Free</t>
  </si>
  <si>
    <t>Rank</t>
  </si>
  <si>
    <t>CLUB RANKINGS - SCHWEIZERMEISTERSCHAFTEN/ SWISS CHAMPIONSHIPS 2025 - April 04-06, 2025</t>
  </si>
  <si>
    <t>ASB</t>
  </si>
  <si>
    <t>VA</t>
  </si>
  <si>
    <t>Solo Tech 40-49</t>
  </si>
  <si>
    <t>Solo Tech 30-39</t>
  </si>
  <si>
    <t>Solo Tech 20-29</t>
  </si>
  <si>
    <t>Duo Tech 50-59</t>
  </si>
  <si>
    <t>Duo Tech 30-39</t>
  </si>
  <si>
    <t>Duo Tech 20-29</t>
  </si>
  <si>
    <t>Groupe Tech 35-49</t>
  </si>
  <si>
    <t>Combo Tech 50-64</t>
  </si>
  <si>
    <t>Combo Tech 20-24</t>
  </si>
  <si>
    <t>MEYR</t>
  </si>
  <si>
    <t>PULL</t>
  </si>
  <si>
    <t>AVU</t>
  </si>
  <si>
    <t>RFN</t>
  </si>
  <si>
    <t>CNM</t>
  </si>
  <si>
    <t>Duo Tech 40-49</t>
  </si>
  <si>
    <t>Groupe Tech 50-64</t>
  </si>
  <si>
    <t>Groupe Tech 20-34</t>
  </si>
  <si>
    <t>Duo Mix 50-59</t>
  </si>
  <si>
    <t>Duo Mix 20-29</t>
  </si>
  <si>
    <t>CHAMPIONNAT SUISSE 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</si>
</sst>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1" fillId="0" borderId="7" xfId="0" applyFont="1" applyBorder="1"/>
    <xf numFmtId="0" fontId="0" fillId="0" borderId="7" xfId="0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2" borderId="0" xfId="0" applyFont="1" applyFill="1"/>
    <xf numFmtId="0" fontId="1" fillId="3" borderId="7" xfId="0" applyFont="1" applyFill="1" applyBorder="1"/>
    <xf numFmtId="0" fontId="1" fillId="4" borderId="7" xfId="0" applyFont="1" applyFill="1" applyBorder="1"/>
    <xf numFmtId="0" fontId="1" fillId="4" borderId="0" xfId="0" applyFont="1" applyFill="1"/>
    <xf numFmtId="0" fontId="1" fillId="5" borderId="7" xfId="0" applyFont="1" applyFill="1" applyBorder="1"/>
    <xf numFmtId="0" fontId="1" fillId="5" borderId="0" xfId="0" applyFont="1" applyFill="1"/>
    <xf numFmtId="0" fontId="1" fillId="6" borderId="0" xfId="0" applyFont="1" applyFill="1"/>
    <xf numFmtId="0" fontId="1" fillId="6" borderId="7" xfId="0" applyFont="1" applyFill="1" applyBorder="1"/>
    <xf numFmtId="0" fontId="1" fillId="7" borderId="7" xfId="0" applyFont="1" applyFill="1" applyBorder="1"/>
    <xf numFmtId="0" fontId="1" fillId="7" borderId="0" xfId="0" applyFont="1" applyFill="1"/>
    <xf numFmtId="0" fontId="1" fillId="8" borderId="0" xfId="0" applyFont="1" applyFill="1"/>
    <xf numFmtId="0" fontId="1" fillId="9" borderId="7" xfId="0" applyFont="1" applyFill="1" applyBorder="1"/>
    <xf numFmtId="0" fontId="1" fillId="10" borderId="7" xfId="0" applyFont="1" applyFill="1" applyBorder="1"/>
    <xf numFmtId="0" fontId="1" fillId="10" borderId="0" xfId="0" applyFont="1" applyFill="1"/>
    <xf numFmtId="0" fontId="1" fillId="11" borderId="7" xfId="0" applyFont="1" applyFill="1" applyBorder="1"/>
    <xf numFmtId="0" fontId="1" fillId="8" borderId="7" xfId="0" applyFont="1" applyFill="1" applyBorder="1"/>
    <xf numFmtId="0" fontId="1" fillId="2" borderId="7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66FFFF"/>
      <color rgb="FF66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144638</xdr:colOff>
          <xdr:row>0</xdr:row>
          <xdr:rowOff>132997</xdr:rowOff>
        </xdr:from>
        <xdr:to>
          <xdr:col>24</xdr:col>
          <xdr:colOff>467783</xdr:colOff>
          <xdr:row>2</xdr:row>
          <xdr:rowOff>32808</xdr:rowOff>
        </xdr:to>
        <xdr:pic>
          <xdr:nvPicPr>
            <xdr:cNvPr id="2" name="Picture 21">
              <a:extLst>
                <a:ext uri="{FF2B5EF4-FFF2-40B4-BE49-F238E27FC236}">
                  <a16:creationId xmlns:a16="http://schemas.microsoft.com/office/drawing/2014/main" id="{D86B8FF0-D545-45A8-96EA-8945AB3C42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_Left" spid="_x0000_s109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b="71266"/>
            <a:stretch/>
          </xdr:blipFill>
          <xdr:spPr bwMode="auto">
            <a:xfrm>
              <a:off x="13270088" y="132997"/>
              <a:ext cx="1751895" cy="3093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panc1\OneDrive%20-%20Medtronic%20PLC\My%20Personal%20Stuff\Synchro\Resort%20competition\CS%202024\CS%202024%20NEW.xlsm" TargetMode="External"/><Relationship Id="rId1" Type="http://schemas.openxmlformats.org/officeDocument/2006/relationships/externalLinkPath" Target="/Users/espanc1/OneDrive%20-%20Medtronic%20PLC/My%20Personal%20Stuff/Synchro/Resort%20competition/CS%202024/CS%202024%20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Entries"/>
      <sheetName val="Resumé"/>
      <sheetName val="Officials"/>
      <sheetName val="SortingByAgegroup"/>
      <sheetName val="Sorting"/>
      <sheetName val="Data"/>
      <sheetName val="Figures Start List"/>
      <sheetName val="Figures Start List New"/>
      <sheetName val="Input Figures Scores"/>
      <sheetName val="Figures Scores"/>
      <sheetName val="Figures results"/>
      <sheetName val="Figure result (print)"/>
      <sheetName val="Figure Detailed Scores"/>
      <sheetName val="Solo Tech Participants"/>
      <sheetName val="Solo Free Participants"/>
      <sheetName val="Solo Tech Start List"/>
      <sheetName val="Solo Free Start List"/>
      <sheetName val="Solo Tech Difficulty"/>
      <sheetName val="Solo Free Difficulty"/>
      <sheetName val="Input Solo Tech Scores"/>
      <sheetName val="Input Solo Free Scores"/>
      <sheetName val="Solo results"/>
      <sheetName val="Solo result (print)"/>
      <sheetName val="Solo Tech Detailed Scores"/>
      <sheetName val="Solo Free Detailed Scores"/>
      <sheetName val="Duet Tech Participants"/>
      <sheetName val="Duet Free Participants"/>
      <sheetName val="Duet Tech Start List"/>
      <sheetName val="Duet Free Start List"/>
      <sheetName val="Duet Tech Difficulty"/>
      <sheetName val="Duet Free Difficulty"/>
      <sheetName val="Input Duet Tech Scores"/>
      <sheetName val="Input Duet Free Scores"/>
      <sheetName val="Duet results"/>
      <sheetName val="Duet result (print)"/>
      <sheetName val="Duet Tech Detailed Scores"/>
      <sheetName val="Duet Free Detailed Scores"/>
      <sheetName val="MixD Tech Participants"/>
      <sheetName val="MixD Free Participants"/>
      <sheetName val="MixD Tech Start List"/>
      <sheetName val="MixD Free Start List"/>
      <sheetName val="MixD Tech Difficulty"/>
      <sheetName val="MixD Free Difficulty"/>
      <sheetName val="Input MixD Tech Scores"/>
      <sheetName val="Input MixD Free Scores"/>
      <sheetName val="MixD results"/>
      <sheetName val="MixD result (print)"/>
      <sheetName val="MixD Tech Detailed Scores"/>
      <sheetName val="MixD Free Detailed Scores"/>
      <sheetName val="Team Tech Participants"/>
      <sheetName val="Team Free Participants"/>
      <sheetName val="Team Tech Start List"/>
      <sheetName val="Team Free Start List"/>
      <sheetName val="Team Tech Difficulty"/>
      <sheetName val="Team Free Difficulty"/>
      <sheetName val="Input Team Tech Scores"/>
      <sheetName val="Input Team Free Scores"/>
      <sheetName val="Team results"/>
      <sheetName val="Team result (print)"/>
      <sheetName val="Team Tech Detailed Scores"/>
      <sheetName val="Team Free Detailed Scores"/>
      <sheetName val="Comb Participants"/>
      <sheetName val="Comb Start List"/>
      <sheetName val="Comb Difficulty"/>
      <sheetName val="Input Comb Scores"/>
      <sheetName val="Comb results"/>
      <sheetName val="Comb result (print)"/>
      <sheetName val="Comb combined result (print)"/>
      <sheetName val="Free Comb Detailed Scores"/>
      <sheetName val="Acro Participants"/>
      <sheetName val="Acro Start List"/>
      <sheetName val="Acro Difficulty"/>
      <sheetName val="Input Acro Scores"/>
      <sheetName val="Acro results"/>
      <sheetName val="Acro result (print)"/>
      <sheetName val="Acro Detailed Scores"/>
      <sheetName val="Logos"/>
      <sheetName val="Sponsors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AR20" t="str">
            <v>False</v>
          </cell>
        </row>
        <row r="22">
          <cell r="AR22" t="str">
            <v>SAAS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">
          <cell r="A1" t="str">
            <v>No logo left</v>
          </cell>
        </row>
        <row r="2">
          <cell r="A2" t="str">
            <v>FINA</v>
          </cell>
        </row>
        <row r="3">
          <cell r="A3" t="str">
            <v>LEN</v>
          </cell>
        </row>
        <row r="4">
          <cell r="A4" t="str">
            <v>Svensk Simidrott</v>
          </cell>
        </row>
        <row r="5">
          <cell r="A5" t="str">
            <v>Svenska Sim. Förb.</v>
          </cell>
        </row>
        <row r="6">
          <cell r="A6" t="str">
            <v>Järfälla Simsällskap</v>
          </cell>
        </row>
        <row r="7">
          <cell r="A7" t="str">
            <v>SK Neptun</v>
          </cell>
        </row>
        <row r="8">
          <cell r="A8" t="str">
            <v>Täby Synchro</v>
          </cell>
        </row>
        <row r="9">
          <cell r="A9" t="str">
            <v>Stockholm Sim</v>
          </cell>
        </row>
        <row r="10">
          <cell r="A10" t="str">
            <v>Örebro SA</v>
          </cell>
        </row>
        <row r="11">
          <cell r="A11" t="str">
            <v>Jönköping SS</v>
          </cell>
        </row>
        <row r="12">
          <cell r="A12" t="str">
            <v>SIK Göteborg</v>
          </cell>
        </row>
        <row r="13">
          <cell r="A13" t="str">
            <v>SAAS</v>
          </cell>
        </row>
      </sheetData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E4B-AE49-4FC4-B751-614135343ED8}">
  <sheetPr>
    <pageSetUpPr fitToPage="1"/>
  </sheetPr>
  <dimension ref="I2:X38"/>
  <sheetViews>
    <sheetView zoomScale="80" zoomScaleNormal="80" workbookViewId="0">
      <selection activeCell="L4" sqref="L4:U16"/>
    </sheetView>
  </sheetViews>
  <sheetFormatPr defaultRowHeight="14.4" x14ac:dyDescent="0.3"/>
  <cols>
    <col min="11" max="11" width="7.44140625" customWidth="1"/>
    <col min="12" max="12" width="8.88671875" customWidth="1"/>
    <col min="13" max="21" width="9.77734375" customWidth="1"/>
    <col min="22" max="22" width="6.44140625" style="5" customWidth="1"/>
    <col min="23" max="23" width="9.44140625" customWidth="1"/>
    <col min="24" max="24" width="5" customWidth="1"/>
  </cols>
  <sheetData>
    <row r="2" spans="10:23" ht="18" x14ac:dyDescent="0.35">
      <c r="J2" s="8" t="s">
        <v>21</v>
      </c>
    </row>
    <row r="3" spans="10:23" x14ac:dyDescent="0.3">
      <c r="W3" s="5"/>
    </row>
    <row r="4" spans="10:23" x14ac:dyDescent="0.3">
      <c r="L4" s="6"/>
      <c r="M4" s="6" t="s">
        <v>2</v>
      </c>
      <c r="N4" s="6" t="s">
        <v>1</v>
      </c>
      <c r="O4" s="6" t="s">
        <v>15</v>
      </c>
      <c r="P4" s="6" t="s">
        <v>16</v>
      </c>
      <c r="Q4" s="6" t="s">
        <v>18</v>
      </c>
      <c r="R4" s="6" t="s">
        <v>19</v>
      </c>
      <c r="S4" s="6" t="s">
        <v>6</v>
      </c>
      <c r="T4" s="6" t="s">
        <v>17</v>
      </c>
      <c r="U4" s="6" t="s">
        <v>20</v>
      </c>
      <c r="V4"/>
    </row>
    <row r="5" spans="10:23" x14ac:dyDescent="0.3">
      <c r="L5" s="6" t="s">
        <v>7</v>
      </c>
      <c r="M5" s="7">
        <f>SUM(J20,J21,J24,J25,J29)</f>
        <v>107</v>
      </c>
      <c r="N5" s="7">
        <f>SUM(L24,L25,L27)</f>
        <v>44</v>
      </c>
      <c r="O5" s="7">
        <f>SUM(N21,N24,N25)</f>
        <v>85</v>
      </c>
      <c r="P5" s="7">
        <f>SUM(P22)</f>
        <v>35</v>
      </c>
      <c r="Q5" s="7">
        <f>SUM(R19)</f>
        <v>80</v>
      </c>
      <c r="R5" s="7">
        <f>SUM(T19)</f>
        <v>80</v>
      </c>
      <c r="S5" s="7">
        <f>SUM(V19)</f>
        <v>80</v>
      </c>
      <c r="T5" s="6">
        <f>SUM(M5:S5)</f>
        <v>511</v>
      </c>
      <c r="U5" s="19">
        <v>1</v>
      </c>
      <c r="V5"/>
    </row>
    <row r="6" spans="10:23" x14ac:dyDescent="0.3">
      <c r="L6" s="6" t="s">
        <v>22</v>
      </c>
      <c r="M6" s="7">
        <f>SUM(J19)</f>
        <v>40</v>
      </c>
      <c r="N6" s="7">
        <f>SUM(L19,L20,L26)</f>
        <v>88</v>
      </c>
      <c r="O6" s="7">
        <f>SUM(N19,N22)</f>
        <v>85</v>
      </c>
      <c r="P6" s="7">
        <f>SUM(P19,P21,P28)</f>
        <v>104</v>
      </c>
      <c r="Q6" s="7">
        <f>SUM(R20)</f>
        <v>70</v>
      </c>
      <c r="R6" s="7">
        <f>SUM(T20)</f>
        <v>70</v>
      </c>
      <c r="S6" s="7"/>
      <c r="T6" s="6">
        <f>SUM(M6:S6)</f>
        <v>457</v>
      </c>
      <c r="U6" s="25">
        <v>2</v>
      </c>
      <c r="V6"/>
    </row>
    <row r="7" spans="10:23" x14ac:dyDescent="0.3">
      <c r="L7" s="6" t="s">
        <v>23</v>
      </c>
      <c r="M7" s="7"/>
      <c r="N7" s="7">
        <f>SUM(L21,L30)</f>
        <v>39</v>
      </c>
      <c r="O7" s="7">
        <f>SUM(N23,N29,N30)</f>
        <v>49</v>
      </c>
      <c r="P7" s="7">
        <f>SUM(P24,P27)</f>
        <v>41</v>
      </c>
      <c r="Q7" s="7">
        <f>SUM(R22)</f>
        <v>50</v>
      </c>
      <c r="R7" s="7"/>
      <c r="S7" s="7">
        <f>SUM(V20)</f>
        <v>70</v>
      </c>
      <c r="T7" s="6">
        <f>SUM(M7:S7)</f>
        <v>249</v>
      </c>
      <c r="U7" s="26">
        <v>3</v>
      </c>
      <c r="V7"/>
    </row>
    <row r="8" spans="10:23" x14ac:dyDescent="0.3">
      <c r="L8" s="6" t="s">
        <v>13</v>
      </c>
      <c r="M8" s="7">
        <f>SUM(J23)</f>
        <v>20</v>
      </c>
      <c r="N8" s="7">
        <f>SUM(L23,L29,L34)</f>
        <v>35</v>
      </c>
      <c r="O8" s="7">
        <f>SUM(N26)</f>
        <v>18</v>
      </c>
      <c r="P8" s="7">
        <f>SUM(P23)</f>
        <v>30</v>
      </c>
      <c r="Q8" s="7"/>
      <c r="R8" s="7">
        <f>SUM(T22)</f>
        <v>50</v>
      </c>
      <c r="S8" s="7">
        <f>SUM(V21)</f>
        <v>60</v>
      </c>
      <c r="T8" s="6">
        <f>SUM(M8:S8)</f>
        <v>213</v>
      </c>
      <c r="U8" s="6">
        <v>4</v>
      </c>
      <c r="V8"/>
    </row>
    <row r="9" spans="10:23" x14ac:dyDescent="0.3">
      <c r="L9" s="6" t="s">
        <v>11</v>
      </c>
      <c r="M9" s="7">
        <f>SUM(J26,J27)</f>
        <v>25</v>
      </c>
      <c r="N9" s="7">
        <f>SUM(L22,L32,L33)</f>
        <v>38</v>
      </c>
      <c r="O9" s="7">
        <f>SUM(N28,N32)</f>
        <v>21</v>
      </c>
      <c r="P9" s="7">
        <f>SUM(P25)</f>
        <v>20</v>
      </c>
      <c r="Q9" s="7">
        <f>SUM(R23)</f>
        <v>40</v>
      </c>
      <c r="R9" s="7">
        <f>SUM(T21)</f>
        <v>60</v>
      </c>
      <c r="S9" s="7"/>
      <c r="T9" s="6">
        <f t="shared" ref="T9:T13" si="0">SUM(M9:S9)</f>
        <v>204</v>
      </c>
      <c r="U9" s="6">
        <v>5</v>
      </c>
      <c r="V9"/>
    </row>
    <row r="10" spans="10:23" x14ac:dyDescent="0.3">
      <c r="L10" s="6" t="s">
        <v>9</v>
      </c>
      <c r="M10" s="7"/>
      <c r="N10" s="7"/>
      <c r="O10" s="7">
        <f>SUM(N20)</f>
        <v>45</v>
      </c>
      <c r="P10" s="7">
        <f>SUM(P20,P26)</f>
        <v>63</v>
      </c>
      <c r="Q10" s="7">
        <f>SUM(R25)</f>
        <v>20</v>
      </c>
      <c r="R10" s="7"/>
      <c r="S10" s="7"/>
      <c r="T10" s="6">
        <f t="shared" si="0"/>
        <v>128</v>
      </c>
      <c r="U10" s="6">
        <v>6</v>
      </c>
      <c r="V10"/>
    </row>
    <row r="11" spans="10:23" x14ac:dyDescent="0.3">
      <c r="L11" s="6" t="s">
        <v>14</v>
      </c>
      <c r="M11" s="7"/>
      <c r="N11" s="7">
        <f>SUM(L28)</f>
        <v>11</v>
      </c>
      <c r="O11" s="7">
        <f>SUM(N27)</f>
        <v>16</v>
      </c>
      <c r="P11" s="7">
        <f>SUM(P31)</f>
        <v>8</v>
      </c>
      <c r="Q11" s="7">
        <f>SUM(R24)</f>
        <v>30</v>
      </c>
      <c r="R11" s="7"/>
      <c r="S11" s="7">
        <f>SUM(V22)</f>
        <v>50</v>
      </c>
      <c r="T11" s="6">
        <f>SUM(M11:S11)</f>
        <v>115</v>
      </c>
      <c r="U11" s="6">
        <v>7</v>
      </c>
      <c r="V11"/>
    </row>
    <row r="12" spans="10:23" x14ac:dyDescent="0.3">
      <c r="L12" s="6" t="s">
        <v>10</v>
      </c>
      <c r="M12" s="7">
        <f>SUM(J22)</f>
        <v>25</v>
      </c>
      <c r="N12" s="7">
        <f>SUM(L31)</f>
        <v>8</v>
      </c>
      <c r="O12" s="7">
        <f>SUM(N33)</f>
        <v>6</v>
      </c>
      <c r="P12" s="7">
        <f>SUM(P29)</f>
        <v>10</v>
      </c>
      <c r="Q12" s="7">
        <f>SUM(R21)</f>
        <v>60</v>
      </c>
      <c r="R12" s="7"/>
      <c r="S12" s="7"/>
      <c r="T12" s="6">
        <f>SUM(M12:S12)</f>
        <v>109</v>
      </c>
      <c r="U12" s="6">
        <v>8</v>
      </c>
      <c r="V12"/>
    </row>
    <row r="13" spans="10:23" x14ac:dyDescent="0.3">
      <c r="L13" s="6" t="s">
        <v>8</v>
      </c>
      <c r="M13" s="7">
        <f>SUM(J28)</f>
        <v>11</v>
      </c>
      <c r="N13" s="7">
        <f>SUM(L35)</f>
        <v>4</v>
      </c>
      <c r="O13" s="7">
        <f>SUM(N34)</f>
        <v>5</v>
      </c>
      <c r="P13" s="7">
        <f>SUM(P30)</f>
        <v>9</v>
      </c>
      <c r="Q13" s="7"/>
      <c r="R13" s="7"/>
      <c r="S13" s="7">
        <f>SUM(V24)</f>
        <v>30</v>
      </c>
      <c r="T13" s="6">
        <f t="shared" si="0"/>
        <v>59</v>
      </c>
      <c r="U13" s="6">
        <v>9</v>
      </c>
      <c r="V13"/>
    </row>
    <row r="14" spans="10:23" x14ac:dyDescent="0.3">
      <c r="L14" s="6" t="s">
        <v>12</v>
      </c>
      <c r="M14" s="7"/>
      <c r="N14" s="7"/>
      <c r="O14" s="7">
        <f>SUM(N31)</f>
        <v>8</v>
      </c>
      <c r="P14" s="7"/>
      <c r="Q14" s="7"/>
      <c r="R14" s="7"/>
      <c r="S14" s="7">
        <f>SUM(V23)</f>
        <v>40</v>
      </c>
      <c r="T14" s="6">
        <f t="shared" ref="T14" si="1">SUM(M14:S14)</f>
        <v>48</v>
      </c>
      <c r="U14" s="6">
        <v>10</v>
      </c>
      <c r="V14"/>
    </row>
    <row r="15" spans="10:23" x14ac:dyDescent="0.3">
      <c r="L15" s="6"/>
      <c r="M15" s="7"/>
      <c r="N15" s="7"/>
      <c r="O15" s="7"/>
      <c r="P15" s="7"/>
      <c r="Q15" s="7"/>
      <c r="R15" s="7"/>
      <c r="S15" s="7"/>
      <c r="T15" s="6"/>
      <c r="U15" s="6"/>
      <c r="V15"/>
    </row>
    <row r="16" spans="10:23" x14ac:dyDescent="0.3">
      <c r="L16" s="6" t="s">
        <v>17</v>
      </c>
      <c r="M16" s="19">
        <f t="shared" ref="M16:T16" si="2">SUM(M5:M15)</f>
        <v>228</v>
      </c>
      <c r="N16" s="22">
        <f t="shared" si="2"/>
        <v>267</v>
      </c>
      <c r="O16" s="23">
        <f t="shared" si="2"/>
        <v>338</v>
      </c>
      <c r="P16" s="27">
        <f t="shared" si="2"/>
        <v>320</v>
      </c>
      <c r="Q16" s="18">
        <f t="shared" si="2"/>
        <v>350</v>
      </c>
      <c r="R16" s="12">
        <f t="shared" si="2"/>
        <v>260</v>
      </c>
      <c r="S16" s="13">
        <f t="shared" si="2"/>
        <v>330</v>
      </c>
      <c r="T16" s="15">
        <f t="shared" si="2"/>
        <v>2093</v>
      </c>
      <c r="V16"/>
    </row>
    <row r="17" spans="9:23" ht="15" thickBot="1" x14ac:dyDescent="0.35"/>
    <row r="18" spans="9:23" x14ac:dyDescent="0.3">
      <c r="I18" s="5" t="s">
        <v>0</v>
      </c>
      <c r="J18" s="9" t="s">
        <v>2</v>
      </c>
      <c r="K18" s="10" t="s">
        <v>5</v>
      </c>
      <c r="L18" s="9" t="s">
        <v>1</v>
      </c>
      <c r="M18" s="10" t="s">
        <v>5</v>
      </c>
      <c r="N18" s="9" t="s">
        <v>3</v>
      </c>
      <c r="O18" s="10" t="s">
        <v>5</v>
      </c>
      <c r="P18" s="9" t="s">
        <v>4</v>
      </c>
      <c r="Q18" s="10" t="s">
        <v>5</v>
      </c>
      <c r="R18" s="9" t="s">
        <v>18</v>
      </c>
      <c r="S18" s="10" t="s">
        <v>5</v>
      </c>
      <c r="T18" s="9" t="s">
        <v>19</v>
      </c>
      <c r="U18" s="10" t="s">
        <v>5</v>
      </c>
      <c r="V18" s="9" t="s">
        <v>6</v>
      </c>
      <c r="W18" s="10" t="s">
        <v>5</v>
      </c>
    </row>
    <row r="19" spans="9:23" x14ac:dyDescent="0.3">
      <c r="I19">
        <v>1</v>
      </c>
      <c r="J19" s="1">
        <v>40</v>
      </c>
      <c r="K19" s="2" t="s">
        <v>22</v>
      </c>
      <c r="L19" s="1">
        <v>40</v>
      </c>
      <c r="M19" s="2" t="s">
        <v>22</v>
      </c>
      <c r="N19" s="1">
        <v>50</v>
      </c>
      <c r="O19" s="2" t="s">
        <v>22</v>
      </c>
      <c r="P19" s="1">
        <v>50</v>
      </c>
      <c r="Q19" s="2" t="s">
        <v>22</v>
      </c>
      <c r="R19" s="1">
        <v>80</v>
      </c>
      <c r="S19" s="2" t="s">
        <v>7</v>
      </c>
      <c r="T19" s="1">
        <v>80</v>
      </c>
      <c r="U19" s="2" t="s">
        <v>7</v>
      </c>
      <c r="V19" s="1">
        <v>80</v>
      </c>
      <c r="W19" s="2" t="s">
        <v>7</v>
      </c>
    </row>
    <row r="20" spans="9:23" x14ac:dyDescent="0.3">
      <c r="I20">
        <v>2</v>
      </c>
      <c r="J20" s="1">
        <v>35</v>
      </c>
      <c r="K20" s="2" t="s">
        <v>7</v>
      </c>
      <c r="L20" s="1">
        <v>35</v>
      </c>
      <c r="M20" s="2" t="s">
        <v>22</v>
      </c>
      <c r="N20" s="1">
        <v>45</v>
      </c>
      <c r="O20" s="2" t="s">
        <v>9</v>
      </c>
      <c r="P20" s="1">
        <v>45</v>
      </c>
      <c r="Q20" s="2" t="s">
        <v>9</v>
      </c>
      <c r="R20" s="1">
        <v>70</v>
      </c>
      <c r="S20" s="2" t="s">
        <v>22</v>
      </c>
      <c r="T20" s="1">
        <v>70</v>
      </c>
      <c r="U20" s="2" t="s">
        <v>22</v>
      </c>
      <c r="V20" s="1">
        <v>70</v>
      </c>
      <c r="W20" s="2" t="s">
        <v>23</v>
      </c>
    </row>
    <row r="21" spans="9:23" x14ac:dyDescent="0.3">
      <c r="I21">
        <v>3</v>
      </c>
      <c r="J21" s="1">
        <v>30</v>
      </c>
      <c r="K21" s="2" t="s">
        <v>7</v>
      </c>
      <c r="L21" s="1">
        <v>30</v>
      </c>
      <c r="M21" s="2" t="s">
        <v>23</v>
      </c>
      <c r="N21" s="1">
        <v>40</v>
      </c>
      <c r="O21" s="2" t="s">
        <v>7</v>
      </c>
      <c r="P21" s="1">
        <v>40</v>
      </c>
      <c r="Q21" s="2" t="s">
        <v>22</v>
      </c>
      <c r="R21" s="1">
        <v>60</v>
      </c>
      <c r="S21" s="2" t="s">
        <v>10</v>
      </c>
      <c r="T21" s="1">
        <v>60</v>
      </c>
      <c r="U21" s="2" t="s">
        <v>11</v>
      </c>
      <c r="V21" s="1">
        <v>60</v>
      </c>
      <c r="W21" s="2" t="s">
        <v>13</v>
      </c>
    </row>
    <row r="22" spans="9:23" x14ac:dyDescent="0.3">
      <c r="I22">
        <v>4</v>
      </c>
      <c r="J22" s="1">
        <v>25</v>
      </c>
      <c r="K22" s="2" t="s">
        <v>10</v>
      </c>
      <c r="L22" s="1">
        <v>25</v>
      </c>
      <c r="M22" s="2" t="s">
        <v>11</v>
      </c>
      <c r="N22" s="1">
        <v>35</v>
      </c>
      <c r="O22" s="2" t="s">
        <v>22</v>
      </c>
      <c r="P22" s="1">
        <v>35</v>
      </c>
      <c r="Q22" s="2" t="s">
        <v>7</v>
      </c>
      <c r="R22" s="1">
        <v>50</v>
      </c>
      <c r="S22" s="2" t="s">
        <v>23</v>
      </c>
      <c r="T22" s="1">
        <v>50</v>
      </c>
      <c r="U22" s="2" t="s">
        <v>13</v>
      </c>
      <c r="V22" s="1">
        <v>50</v>
      </c>
      <c r="W22" s="2" t="s">
        <v>14</v>
      </c>
    </row>
    <row r="23" spans="9:23" x14ac:dyDescent="0.3">
      <c r="I23">
        <v>5</v>
      </c>
      <c r="J23" s="1">
        <v>20</v>
      </c>
      <c r="K23" s="2" t="s">
        <v>13</v>
      </c>
      <c r="L23" s="1">
        <v>20</v>
      </c>
      <c r="M23" s="2" t="s">
        <v>13</v>
      </c>
      <c r="N23" s="1">
        <v>30</v>
      </c>
      <c r="O23" s="2" t="s">
        <v>23</v>
      </c>
      <c r="P23" s="1">
        <v>30</v>
      </c>
      <c r="Q23" s="2" t="s">
        <v>13</v>
      </c>
      <c r="R23" s="1">
        <v>40</v>
      </c>
      <c r="S23" s="2" t="s">
        <v>11</v>
      </c>
      <c r="T23" s="1"/>
      <c r="U23" s="2"/>
      <c r="V23" s="1">
        <v>40</v>
      </c>
      <c r="W23" s="2" t="s">
        <v>12</v>
      </c>
    </row>
    <row r="24" spans="9:23" x14ac:dyDescent="0.3">
      <c r="I24">
        <v>6</v>
      </c>
      <c r="J24" s="1">
        <v>18</v>
      </c>
      <c r="K24" s="2" t="s">
        <v>7</v>
      </c>
      <c r="L24" s="1">
        <v>18</v>
      </c>
      <c r="M24" s="2" t="s">
        <v>7</v>
      </c>
      <c r="N24" s="1">
        <v>25</v>
      </c>
      <c r="O24" s="2" t="s">
        <v>7</v>
      </c>
      <c r="P24" s="1">
        <v>25</v>
      </c>
      <c r="Q24" s="2" t="s">
        <v>23</v>
      </c>
      <c r="R24" s="1">
        <v>30</v>
      </c>
      <c r="S24" s="2" t="s">
        <v>14</v>
      </c>
      <c r="T24" s="1"/>
      <c r="U24" s="2"/>
      <c r="V24" s="1">
        <v>30</v>
      </c>
      <c r="W24" s="2" t="s">
        <v>8</v>
      </c>
    </row>
    <row r="25" spans="9:23" x14ac:dyDescent="0.3">
      <c r="I25">
        <v>7</v>
      </c>
      <c r="J25" s="1">
        <v>14</v>
      </c>
      <c r="K25" s="2" t="s">
        <v>7</v>
      </c>
      <c r="L25" s="1">
        <v>14</v>
      </c>
      <c r="M25" s="2" t="s">
        <v>7</v>
      </c>
      <c r="N25" s="1">
        <v>20</v>
      </c>
      <c r="O25" s="2" t="s">
        <v>7</v>
      </c>
      <c r="P25" s="1">
        <v>20</v>
      </c>
      <c r="Q25" s="2" t="s">
        <v>11</v>
      </c>
      <c r="R25" s="1">
        <v>20</v>
      </c>
      <c r="S25" s="2" t="s">
        <v>9</v>
      </c>
      <c r="T25" s="1"/>
      <c r="U25" s="2"/>
      <c r="V25" s="1"/>
      <c r="W25" s="2"/>
    </row>
    <row r="26" spans="9:23" x14ac:dyDescent="0.3">
      <c r="I26">
        <v>8</v>
      </c>
      <c r="J26" s="1">
        <v>13</v>
      </c>
      <c r="K26" s="2" t="s">
        <v>11</v>
      </c>
      <c r="L26" s="1">
        <v>13</v>
      </c>
      <c r="M26" s="2" t="s">
        <v>22</v>
      </c>
      <c r="N26" s="1">
        <v>18</v>
      </c>
      <c r="O26" s="2" t="s">
        <v>13</v>
      </c>
      <c r="P26" s="1">
        <v>18</v>
      </c>
      <c r="Q26" s="2" t="s">
        <v>9</v>
      </c>
      <c r="R26" s="1"/>
      <c r="S26" s="2"/>
      <c r="T26" s="1"/>
      <c r="U26" s="2"/>
      <c r="V26" s="1"/>
      <c r="W26" s="2"/>
    </row>
    <row r="27" spans="9:23" x14ac:dyDescent="0.3">
      <c r="I27">
        <v>9</v>
      </c>
      <c r="J27" s="1">
        <v>12</v>
      </c>
      <c r="K27" s="2" t="s">
        <v>11</v>
      </c>
      <c r="L27" s="1">
        <v>12</v>
      </c>
      <c r="M27" s="2" t="s">
        <v>7</v>
      </c>
      <c r="N27" s="1">
        <v>16</v>
      </c>
      <c r="O27" s="2" t="s">
        <v>14</v>
      </c>
      <c r="P27" s="1">
        <v>16</v>
      </c>
      <c r="Q27" s="2" t="s">
        <v>23</v>
      </c>
      <c r="R27" s="1"/>
      <c r="S27" s="2"/>
      <c r="T27" s="1"/>
      <c r="U27" s="2"/>
      <c r="V27" s="1"/>
      <c r="W27" s="2"/>
    </row>
    <row r="28" spans="9:23" x14ac:dyDescent="0.3">
      <c r="I28">
        <v>10</v>
      </c>
      <c r="J28" s="1">
        <v>11</v>
      </c>
      <c r="K28" s="2" t="s">
        <v>8</v>
      </c>
      <c r="L28" s="1">
        <v>11</v>
      </c>
      <c r="M28" s="2" t="s">
        <v>14</v>
      </c>
      <c r="N28" s="1">
        <v>14</v>
      </c>
      <c r="O28" s="2" t="s">
        <v>11</v>
      </c>
      <c r="P28" s="1">
        <v>14</v>
      </c>
      <c r="Q28" s="2" t="s">
        <v>22</v>
      </c>
      <c r="R28" s="1"/>
      <c r="S28" s="2"/>
      <c r="T28" s="1"/>
      <c r="U28" s="2"/>
      <c r="V28" s="1"/>
      <c r="W28" s="2"/>
    </row>
    <row r="29" spans="9:23" x14ac:dyDescent="0.3">
      <c r="I29">
        <v>11</v>
      </c>
      <c r="J29" s="1">
        <v>10</v>
      </c>
      <c r="K29" s="2" t="s">
        <v>7</v>
      </c>
      <c r="L29" s="1">
        <v>10</v>
      </c>
      <c r="M29" s="2" t="s">
        <v>13</v>
      </c>
      <c r="N29" s="1">
        <v>10</v>
      </c>
      <c r="O29" s="2" t="s">
        <v>23</v>
      </c>
      <c r="P29" s="1">
        <v>10</v>
      </c>
      <c r="Q29" s="2" t="s">
        <v>10</v>
      </c>
      <c r="R29" s="1"/>
      <c r="S29" s="2"/>
      <c r="T29" s="1"/>
      <c r="U29" s="2"/>
      <c r="V29" s="1"/>
      <c r="W29" s="2"/>
    </row>
    <row r="30" spans="9:23" x14ac:dyDescent="0.3">
      <c r="I30">
        <v>12</v>
      </c>
      <c r="J30" s="1"/>
      <c r="K30" s="2"/>
      <c r="L30" s="1">
        <v>9</v>
      </c>
      <c r="M30" s="2" t="s">
        <v>23</v>
      </c>
      <c r="N30" s="1">
        <v>9</v>
      </c>
      <c r="O30" s="2" t="s">
        <v>23</v>
      </c>
      <c r="P30" s="1">
        <v>9</v>
      </c>
      <c r="Q30" s="2" t="s">
        <v>8</v>
      </c>
      <c r="R30" s="1"/>
      <c r="S30" s="2"/>
      <c r="T30" s="1"/>
      <c r="U30" s="2"/>
      <c r="V30" s="1"/>
      <c r="W30" s="2"/>
    </row>
    <row r="31" spans="9:23" x14ac:dyDescent="0.3">
      <c r="I31">
        <v>13</v>
      </c>
      <c r="J31" s="1"/>
      <c r="K31" s="2"/>
      <c r="L31" s="1">
        <v>8</v>
      </c>
      <c r="M31" s="2" t="s">
        <v>10</v>
      </c>
      <c r="N31" s="1">
        <v>8</v>
      </c>
      <c r="O31" s="2" t="s">
        <v>12</v>
      </c>
      <c r="P31" s="1">
        <v>8</v>
      </c>
      <c r="Q31" s="2" t="s">
        <v>14</v>
      </c>
      <c r="R31" s="1"/>
      <c r="S31" s="2"/>
      <c r="T31" s="1"/>
      <c r="U31" s="2"/>
      <c r="V31" s="1"/>
      <c r="W31" s="2"/>
    </row>
    <row r="32" spans="9:23" x14ac:dyDescent="0.3">
      <c r="I32">
        <v>14</v>
      </c>
      <c r="J32" s="1"/>
      <c r="K32" s="2"/>
      <c r="L32" s="1">
        <v>7</v>
      </c>
      <c r="M32" s="2" t="s">
        <v>11</v>
      </c>
      <c r="N32" s="1">
        <v>7</v>
      </c>
      <c r="O32" s="2" t="s">
        <v>11</v>
      </c>
      <c r="P32" s="1"/>
      <c r="Q32" s="2"/>
      <c r="R32" s="1"/>
      <c r="S32" s="2"/>
      <c r="T32" s="1"/>
      <c r="U32" s="2"/>
      <c r="V32" s="1"/>
      <c r="W32" s="2"/>
    </row>
    <row r="33" spans="9:24" x14ac:dyDescent="0.3">
      <c r="I33">
        <v>15</v>
      </c>
      <c r="J33" s="1"/>
      <c r="K33" s="2"/>
      <c r="L33" s="1">
        <v>6</v>
      </c>
      <c r="M33" s="2" t="s">
        <v>11</v>
      </c>
      <c r="N33" s="1">
        <v>6</v>
      </c>
      <c r="O33" s="2" t="s">
        <v>10</v>
      </c>
      <c r="P33" s="1"/>
      <c r="Q33" s="2"/>
      <c r="R33" s="1"/>
      <c r="S33" s="2"/>
      <c r="T33" s="1"/>
      <c r="U33" s="2"/>
      <c r="V33" s="1"/>
      <c r="W33" s="2"/>
    </row>
    <row r="34" spans="9:24" x14ac:dyDescent="0.3">
      <c r="I34">
        <v>16</v>
      </c>
      <c r="J34" s="1"/>
      <c r="K34" s="2"/>
      <c r="L34" s="1">
        <v>5</v>
      </c>
      <c r="M34" s="2" t="s">
        <v>13</v>
      </c>
      <c r="N34" s="1">
        <v>5</v>
      </c>
      <c r="O34" s="2" t="s">
        <v>8</v>
      </c>
      <c r="P34" s="1"/>
      <c r="Q34" s="2"/>
      <c r="R34" s="1"/>
      <c r="S34" s="2"/>
      <c r="T34" s="1"/>
      <c r="U34" s="2"/>
      <c r="V34" s="1"/>
      <c r="W34" s="2"/>
    </row>
    <row r="35" spans="9:24" x14ac:dyDescent="0.3">
      <c r="I35">
        <v>17</v>
      </c>
      <c r="J35" s="1"/>
      <c r="K35" s="2"/>
      <c r="L35" s="1">
        <v>4</v>
      </c>
      <c r="M35" s="2" t="s">
        <v>8</v>
      </c>
      <c r="N35" s="1"/>
      <c r="O35" s="2"/>
      <c r="P35" s="1"/>
      <c r="Q35" s="2"/>
      <c r="R35" s="1"/>
      <c r="S35" s="2"/>
      <c r="T35" s="1"/>
      <c r="U35" s="2"/>
      <c r="V35" s="1"/>
      <c r="W35" s="2"/>
    </row>
    <row r="36" spans="9:24" x14ac:dyDescent="0.3">
      <c r="I36">
        <v>18</v>
      </c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</row>
    <row r="37" spans="9:24" ht="15" thickBot="1" x14ac:dyDescent="0.35">
      <c r="I37">
        <v>19</v>
      </c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3"/>
      <c r="W37" s="4"/>
    </row>
    <row r="38" spans="9:24" x14ac:dyDescent="0.3">
      <c r="J38" s="20">
        <f>SUM(J19:J37)</f>
        <v>228</v>
      </c>
      <c r="L38" s="21">
        <f>SUM(L19:L37)</f>
        <v>267</v>
      </c>
      <c r="N38" s="24">
        <f>SUM(N19:N37)</f>
        <v>338</v>
      </c>
      <c r="P38" s="11">
        <f>SUM(P19:P37)</f>
        <v>320</v>
      </c>
      <c r="R38" s="17">
        <f>SUM(R19:R37)</f>
        <v>350</v>
      </c>
      <c r="T38" s="28">
        <f>SUM(T19:T37)</f>
        <v>260</v>
      </c>
      <c r="V38" s="14">
        <f>SUM(V19:V37)</f>
        <v>330</v>
      </c>
      <c r="X38" s="16">
        <f>SUM(J38:W38)</f>
        <v>2093</v>
      </c>
    </row>
  </sheetData>
  <pageMargins left="0.7" right="0.7" top="0.75" bottom="0.75" header="0.3" footer="0.3"/>
  <pageSetup paperSize="9" scale="8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E0EB-1987-44A2-9F44-A874500E037B}">
  <dimension ref="A1:R16"/>
  <sheetViews>
    <sheetView tabSelected="1" workbookViewId="0">
      <pane xSplit="1" topLeftCell="E1" activePane="topRight" state="frozen"/>
      <selection pane="topRight" activeCell="R9" sqref="R9"/>
    </sheetView>
  </sheetViews>
  <sheetFormatPr defaultRowHeight="14.4" x14ac:dyDescent="0.3"/>
  <cols>
    <col min="1" max="1" width="7.33203125" bestFit="1" customWidth="1"/>
    <col min="2" max="4" width="14.33203125" bestFit="1" customWidth="1"/>
    <col min="5" max="8" width="14.109375" bestFit="1" customWidth="1"/>
    <col min="9" max="10" width="13.21875" bestFit="1" customWidth="1"/>
    <col min="11" max="13" width="16.88671875" bestFit="1" customWidth="1"/>
    <col min="14" max="15" width="16.77734375" bestFit="1" customWidth="1"/>
    <col min="16" max="16" width="6.44140625" bestFit="1" customWidth="1"/>
    <col min="17" max="17" width="5.21875" bestFit="1" customWidth="1"/>
  </cols>
  <sheetData>
    <row r="1" spans="1:18" x14ac:dyDescent="0.3">
      <c r="A1" s="5" t="s">
        <v>43</v>
      </c>
    </row>
    <row r="3" spans="1:18" x14ac:dyDescent="0.3">
      <c r="A3" s="6" t="s">
        <v>5</v>
      </c>
      <c r="B3" s="6" t="s">
        <v>24</v>
      </c>
      <c r="C3" s="6" t="s">
        <v>25</v>
      </c>
      <c r="D3" s="6" t="s">
        <v>26</v>
      </c>
      <c r="E3" s="6" t="s">
        <v>27</v>
      </c>
      <c r="F3" s="6" t="s">
        <v>38</v>
      </c>
      <c r="G3" s="6" t="s">
        <v>28</v>
      </c>
      <c r="H3" s="6" t="s">
        <v>29</v>
      </c>
      <c r="I3" s="6" t="s">
        <v>41</v>
      </c>
      <c r="J3" s="6" t="s">
        <v>42</v>
      </c>
      <c r="K3" s="6" t="s">
        <v>39</v>
      </c>
      <c r="L3" s="6" t="s">
        <v>30</v>
      </c>
      <c r="M3" s="6" t="s">
        <v>40</v>
      </c>
      <c r="N3" s="6" t="s">
        <v>31</v>
      </c>
      <c r="O3" s="6" t="s">
        <v>32</v>
      </c>
      <c r="P3" s="6" t="s">
        <v>17</v>
      </c>
      <c r="Q3" s="6" t="s">
        <v>20</v>
      </c>
    </row>
    <row r="4" spans="1:18" x14ac:dyDescent="0.3">
      <c r="A4" s="6" t="s">
        <v>35</v>
      </c>
      <c r="B4" s="7"/>
      <c r="C4" s="7"/>
      <c r="D4" s="7"/>
      <c r="E4" s="7"/>
      <c r="F4" s="7"/>
      <c r="G4" s="7">
        <v>40</v>
      </c>
      <c r="H4" s="7"/>
      <c r="I4" s="7">
        <v>50</v>
      </c>
      <c r="J4" s="7"/>
      <c r="K4" s="7">
        <v>80</v>
      </c>
      <c r="L4" s="7"/>
      <c r="M4" s="7"/>
      <c r="N4" s="7">
        <v>80</v>
      </c>
      <c r="O4" s="7"/>
      <c r="P4" s="6">
        <f t="shared" ref="P4:P15" si="0">SUM(B4:O4)</f>
        <v>250</v>
      </c>
      <c r="Q4" s="19">
        <v>1</v>
      </c>
      <c r="R4" s="5" t="s">
        <v>35</v>
      </c>
    </row>
    <row r="5" spans="1:18" x14ac:dyDescent="0.3">
      <c r="A5" s="6" t="s">
        <v>11</v>
      </c>
      <c r="B5" s="7">
        <v>40</v>
      </c>
      <c r="C5" s="7"/>
      <c r="D5" s="7"/>
      <c r="E5" s="7"/>
      <c r="F5" s="7"/>
      <c r="G5" s="7"/>
      <c r="H5" s="7">
        <v>50</v>
      </c>
      <c r="I5" s="7"/>
      <c r="J5" s="7"/>
      <c r="K5" s="7"/>
      <c r="L5" s="7"/>
      <c r="M5" s="7">
        <v>60</v>
      </c>
      <c r="N5" s="7"/>
      <c r="O5" s="7">
        <v>80</v>
      </c>
      <c r="P5" s="6">
        <f t="shared" si="0"/>
        <v>230</v>
      </c>
      <c r="Q5" s="25">
        <v>2</v>
      </c>
      <c r="R5" s="5" t="s">
        <v>11</v>
      </c>
    </row>
    <row r="6" spans="1:18" x14ac:dyDescent="0.3">
      <c r="A6" s="6" t="s">
        <v>36</v>
      </c>
      <c r="B6" s="7"/>
      <c r="C6" s="7">
        <v>35</v>
      </c>
      <c r="D6" s="7"/>
      <c r="E6" s="7"/>
      <c r="F6" s="7"/>
      <c r="G6" s="7">
        <v>45</v>
      </c>
      <c r="H6" s="7">
        <v>45</v>
      </c>
      <c r="I6" s="7"/>
      <c r="J6" s="7"/>
      <c r="K6" s="7"/>
      <c r="L6" s="7"/>
      <c r="M6" s="7">
        <v>70</v>
      </c>
      <c r="N6" s="7"/>
      <c r="O6" s="7"/>
      <c r="P6" s="6">
        <f t="shared" si="0"/>
        <v>195</v>
      </c>
      <c r="Q6" s="26">
        <v>3</v>
      </c>
      <c r="R6" s="5" t="s">
        <v>36</v>
      </c>
    </row>
    <row r="7" spans="1:18" x14ac:dyDescent="0.3">
      <c r="A7" s="6" t="s">
        <v>33</v>
      </c>
      <c r="B7" s="7"/>
      <c r="C7" s="7"/>
      <c r="D7" s="7">
        <f>35+30</f>
        <v>65</v>
      </c>
      <c r="E7" s="7"/>
      <c r="F7" s="7"/>
      <c r="G7" s="7">
        <v>50</v>
      </c>
      <c r="H7" s="7"/>
      <c r="I7" s="7"/>
      <c r="J7" s="7"/>
      <c r="K7" s="7"/>
      <c r="L7" s="7"/>
      <c r="M7" s="7"/>
      <c r="N7" s="7"/>
      <c r="O7" s="7">
        <v>70</v>
      </c>
      <c r="P7" s="6">
        <f t="shared" si="0"/>
        <v>185</v>
      </c>
      <c r="Q7" s="6"/>
    </row>
    <row r="8" spans="1:18" x14ac:dyDescent="0.3">
      <c r="A8" s="6" t="s">
        <v>13</v>
      </c>
      <c r="B8" s="7"/>
      <c r="C8" s="7"/>
      <c r="D8" s="7"/>
      <c r="E8" s="7">
        <v>50</v>
      </c>
      <c r="F8" s="7">
        <v>50</v>
      </c>
      <c r="G8" s="7"/>
      <c r="H8" s="7"/>
      <c r="I8" s="7"/>
      <c r="J8" s="7"/>
      <c r="K8" s="7"/>
      <c r="L8" s="7">
        <v>70</v>
      </c>
      <c r="M8" s="7"/>
      <c r="N8" s="7"/>
      <c r="O8" s="7"/>
      <c r="P8" s="6">
        <f t="shared" si="0"/>
        <v>170</v>
      </c>
      <c r="Q8" s="6"/>
    </row>
    <row r="9" spans="1:18" x14ac:dyDescent="0.3">
      <c r="A9" s="6" t="s">
        <v>8</v>
      </c>
      <c r="B9" s="7"/>
      <c r="C9" s="7"/>
      <c r="D9" s="7"/>
      <c r="E9" s="7"/>
      <c r="F9" s="7"/>
      <c r="G9" s="7"/>
      <c r="H9" s="7">
        <v>35</v>
      </c>
      <c r="I9" s="7"/>
      <c r="J9" s="7"/>
      <c r="K9" s="7"/>
      <c r="L9" s="7">
        <v>80</v>
      </c>
      <c r="M9" s="7"/>
      <c r="N9" s="7"/>
      <c r="O9" s="7"/>
      <c r="P9" s="6">
        <f t="shared" si="0"/>
        <v>115</v>
      </c>
      <c r="Q9" s="6"/>
    </row>
    <row r="10" spans="1:18" x14ac:dyDescent="0.3">
      <c r="A10" s="6" t="s">
        <v>34</v>
      </c>
      <c r="B10" s="7"/>
      <c r="C10" s="7">
        <v>40</v>
      </c>
      <c r="D10" s="7">
        <v>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">
        <f t="shared" si="0"/>
        <v>80</v>
      </c>
      <c r="Q10" s="6"/>
    </row>
    <row r="11" spans="1:18" x14ac:dyDescent="0.3">
      <c r="A11" s="6" t="s">
        <v>22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>
        <v>80</v>
      </c>
      <c r="N11" s="7"/>
      <c r="O11" s="7"/>
      <c r="P11" s="6">
        <f t="shared" si="0"/>
        <v>80</v>
      </c>
      <c r="Q11" s="6"/>
    </row>
    <row r="12" spans="1:18" x14ac:dyDescent="0.3">
      <c r="A12" s="6" t="s">
        <v>23</v>
      </c>
      <c r="B12" s="7">
        <v>35</v>
      </c>
      <c r="C12" s="7"/>
      <c r="D12" s="7"/>
      <c r="E12" s="7"/>
      <c r="F12" s="7"/>
      <c r="G12" s="7">
        <v>35</v>
      </c>
      <c r="H12" s="7"/>
      <c r="I12" s="7"/>
      <c r="J12" s="7"/>
      <c r="K12" s="7"/>
      <c r="L12" s="7"/>
      <c r="M12" s="7"/>
      <c r="N12" s="7"/>
      <c r="O12" s="7"/>
      <c r="P12" s="6">
        <f t="shared" si="0"/>
        <v>70</v>
      </c>
      <c r="Q12" s="6"/>
    </row>
    <row r="13" spans="1:18" x14ac:dyDescent="0.3">
      <c r="A13" s="6" t="s">
        <v>9</v>
      </c>
      <c r="B13" s="7"/>
      <c r="C13" s="7"/>
      <c r="D13" s="7">
        <v>25</v>
      </c>
      <c r="E13" s="7"/>
      <c r="F13" s="7"/>
      <c r="G13" s="7"/>
      <c r="H13" s="7">
        <v>40</v>
      </c>
      <c r="I13" s="7"/>
      <c r="J13" s="7"/>
      <c r="K13" s="7"/>
      <c r="L13" s="7"/>
      <c r="M13" s="7"/>
      <c r="N13" s="7"/>
      <c r="O13" s="7"/>
      <c r="P13" s="6">
        <f t="shared" si="0"/>
        <v>65</v>
      </c>
      <c r="Q13" s="6"/>
    </row>
    <row r="14" spans="1:18" x14ac:dyDescent="0.3">
      <c r="A14" s="6" t="s">
        <v>37</v>
      </c>
      <c r="B14" s="7"/>
      <c r="C14" s="7"/>
      <c r="D14" s="7"/>
      <c r="E14" s="7"/>
      <c r="F14" s="7"/>
      <c r="G14" s="7"/>
      <c r="H14" s="7"/>
      <c r="I14" s="7"/>
      <c r="J14" s="7">
        <v>50</v>
      </c>
      <c r="K14" s="7"/>
      <c r="L14" s="7"/>
      <c r="M14" s="7"/>
      <c r="N14" s="7"/>
      <c r="O14" s="7"/>
      <c r="P14" s="6">
        <f t="shared" si="0"/>
        <v>50</v>
      </c>
      <c r="Q14" s="6"/>
    </row>
    <row r="15" spans="1:18" x14ac:dyDescent="0.3">
      <c r="A15" s="6" t="s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6">
        <f t="shared" si="0"/>
        <v>0</v>
      </c>
      <c r="Q15" s="6"/>
    </row>
    <row r="16" spans="1:18" x14ac:dyDescent="0.3">
      <c r="A16" s="6" t="s">
        <v>17</v>
      </c>
      <c r="B16" s="22">
        <f>SUM(B4:B15)</f>
        <v>75</v>
      </c>
      <c r="C16" s="22">
        <f t="shared" ref="C16:P16" si="1">SUM(C4:C15)</f>
        <v>75</v>
      </c>
      <c r="D16" s="22">
        <f t="shared" si="1"/>
        <v>130</v>
      </c>
      <c r="E16" s="22">
        <f t="shared" si="1"/>
        <v>50</v>
      </c>
      <c r="F16" s="22">
        <f t="shared" si="1"/>
        <v>50</v>
      </c>
      <c r="G16" s="22">
        <f t="shared" si="1"/>
        <v>170</v>
      </c>
      <c r="H16" s="22">
        <f t="shared" si="1"/>
        <v>170</v>
      </c>
      <c r="I16" s="22">
        <f t="shared" si="1"/>
        <v>50</v>
      </c>
      <c r="J16" s="22">
        <f t="shared" si="1"/>
        <v>50</v>
      </c>
      <c r="K16" s="22">
        <f t="shared" si="1"/>
        <v>80</v>
      </c>
      <c r="L16" s="22">
        <f t="shared" si="1"/>
        <v>150</v>
      </c>
      <c r="M16" s="22">
        <f t="shared" si="1"/>
        <v>210</v>
      </c>
      <c r="N16" s="22">
        <f t="shared" si="1"/>
        <v>80</v>
      </c>
      <c r="O16" s="22">
        <f t="shared" si="1"/>
        <v>150</v>
      </c>
      <c r="P16" s="22">
        <f t="shared" si="1"/>
        <v>1490</v>
      </c>
    </row>
  </sheetData>
  <sortState xmlns:xlrd2="http://schemas.microsoft.com/office/spreadsheetml/2017/richdata2" ref="A4:P15">
    <sortCondition descending="1" ref="P4:P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Espana, Capucine</dc:creator>
  <cp:lastModifiedBy>GN 1885</cp:lastModifiedBy>
  <cp:lastPrinted>2025-04-06T14:48:14Z</cp:lastPrinted>
  <dcterms:created xsi:type="dcterms:W3CDTF">2024-04-07T09:05:03Z</dcterms:created>
  <dcterms:modified xsi:type="dcterms:W3CDTF">2025-05-28T18:23:40Z</dcterms:modified>
</cp:coreProperties>
</file>